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65491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{"'Sheet1'!$A$1:$N$36","'Sheet1'!$A$3:$M$35"}</definedName>
    <definedName name="HTML_Description" hidden="1">""</definedName>
    <definedName name="HTML_Email" hidden="1">""</definedName>
    <definedName name="HTML_Header" hidden="1">""</definedName>
    <definedName name="HTML_LastUpdate" hidden="1">"7/20/99"</definedName>
    <definedName name="HTML_LineAfter" hidden="1">FALSE</definedName>
    <definedName name="HTML_LineBefore" hidden="1">FALSE</definedName>
    <definedName name="HTML_Name" hidden="1">"Emma Walters"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Folder:Documents:PG July Report"</definedName>
    <definedName name="HTML_Title" hidden="1">""</definedName>
    <definedName name="_xlnm.Print_Area" localSheetId="0">'Sheet1'!$A$1:$S$35</definedName>
  </definedNames>
  <calcPr fullCalcOnLoad="1"/>
</workbook>
</file>

<file path=xl/sharedStrings.xml><?xml version="1.0" encoding="utf-8"?>
<sst xmlns="http://schemas.openxmlformats.org/spreadsheetml/2006/main" count="64" uniqueCount="34">
  <si>
    <t>July</t>
  </si>
  <si>
    <t>April</t>
  </si>
  <si>
    <t>May</t>
  </si>
  <si>
    <t>June</t>
  </si>
  <si>
    <t>98/99</t>
  </si>
  <si>
    <t>Tuition</t>
  </si>
  <si>
    <t>Activity</t>
  </si>
  <si>
    <t>#</t>
  </si>
  <si>
    <t>Comparison in Number and Amount of Awards  98/99 and 99/00</t>
  </si>
  <si>
    <t>99/00</t>
  </si>
  <si>
    <t xml:space="preserve">Tuition </t>
  </si>
  <si>
    <t xml:space="preserve">Activity </t>
  </si>
  <si>
    <t>Difference 98/99  99/00  +/-</t>
  </si>
  <si>
    <t xml:space="preserve">Total </t>
  </si>
  <si>
    <t xml:space="preserve"> Budget Tuition/Activity</t>
  </si>
  <si>
    <t>Total Diff</t>
  </si>
  <si>
    <t>Awarded</t>
  </si>
  <si>
    <t>Balance</t>
  </si>
  <si>
    <t>Budget</t>
  </si>
  <si>
    <t>Tot Awards</t>
  </si>
  <si>
    <t>Tot #</t>
  </si>
  <si>
    <t>Aug</t>
  </si>
  <si>
    <t>Sept</t>
  </si>
  <si>
    <t>Oct</t>
  </si>
  <si>
    <t>Nov</t>
  </si>
  <si>
    <t>Dec</t>
  </si>
  <si>
    <t>Jan</t>
  </si>
  <si>
    <t>Feb</t>
  </si>
  <si>
    <t>Mar</t>
  </si>
  <si>
    <t>YTD Tot</t>
  </si>
  <si>
    <t xml:space="preserve">  YTD</t>
  </si>
  <si>
    <t>Awards</t>
  </si>
  <si>
    <t>00/01</t>
  </si>
  <si>
    <t>MAT Professional Growth Tuition and Activity Awards through April 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</si>
</sst>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mmmm\-yy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9"/>
      <name val="Geneva"/>
      <family val="0"/>
    </font>
    <font>
      <b/>
      <sz val="9"/>
      <color indexed="9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i/>
      <sz val="12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3" fontId="0" fillId="0" borderId="0" xfId="15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horizontal="center"/>
    </xf>
    <xf numFmtId="165" fontId="0" fillId="2" borderId="0" xfId="15" applyNumberFormat="1" applyFill="1" applyBorder="1" applyAlignment="1">
      <alignment/>
    </xf>
    <xf numFmtId="165" fontId="0" fillId="2" borderId="1" xfId="15" applyNumberFormat="1" applyFill="1" applyBorder="1" applyAlignment="1">
      <alignment/>
    </xf>
    <xf numFmtId="0" fontId="0" fillId="2" borderId="2" xfId="0" applyFill="1" applyBorder="1" applyAlignment="1">
      <alignment/>
    </xf>
    <xf numFmtId="165" fontId="0" fillId="2" borderId="3" xfId="15" applyNumberFormat="1" applyFill="1" applyBorder="1" applyAlignment="1">
      <alignment/>
    </xf>
    <xf numFmtId="165" fontId="0" fillId="2" borderId="2" xfId="15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0" fontId="0" fillId="2" borderId="3" xfId="0" applyFill="1" applyBorder="1" applyAlignment="1">
      <alignment/>
    </xf>
    <xf numFmtId="43" fontId="0" fillId="2" borderId="3" xfId="15" applyFill="1" applyBorder="1" applyAlignment="1">
      <alignment/>
    </xf>
    <xf numFmtId="165" fontId="0" fillId="2" borderId="2" xfId="0" applyNumberFormat="1" applyFill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3" borderId="4" xfId="0" applyFill="1" applyBorder="1" applyAlignment="1">
      <alignment/>
    </xf>
    <xf numFmtId="0" fontId="5" fillId="3" borderId="5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165" fontId="0" fillId="0" borderId="7" xfId="15" applyNumberFormat="1" applyFill="1" applyBorder="1" applyAlignment="1">
      <alignment/>
    </xf>
    <xf numFmtId="0" fontId="0" fillId="0" borderId="2" xfId="0" applyBorder="1" applyAlignment="1">
      <alignment/>
    </xf>
    <xf numFmtId="172" fontId="0" fillId="0" borderId="4" xfId="0" applyNumberFormat="1" applyBorder="1" applyAlignment="1">
      <alignment/>
    </xf>
    <xf numFmtId="0" fontId="0" fillId="3" borderId="5" xfId="0" applyFill="1" applyBorder="1" applyAlignment="1">
      <alignment/>
    </xf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165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65" fontId="4" fillId="3" borderId="0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43" fontId="0" fillId="0" borderId="3" xfId="15" applyBorder="1" applyAlignment="1">
      <alignment/>
    </xf>
    <xf numFmtId="0" fontId="0" fillId="0" borderId="8" xfId="0" applyBorder="1" applyAlignment="1">
      <alignment/>
    </xf>
    <xf numFmtId="165" fontId="0" fillId="2" borderId="7" xfId="0" applyNumberFormat="1" applyFill="1" applyBorder="1" applyAlignment="1">
      <alignment/>
    </xf>
    <xf numFmtId="165" fontId="0" fillId="2" borderId="8" xfId="0" applyNumberFormat="1" applyFill="1" applyBorder="1" applyAlignment="1">
      <alignment/>
    </xf>
    <xf numFmtId="165" fontId="4" fillId="3" borderId="5" xfId="0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5" fontId="0" fillId="0" borderId="3" xfId="15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8" xfId="15" applyNumberFormat="1" applyBorder="1" applyAlignment="1">
      <alignment/>
    </xf>
    <xf numFmtId="0" fontId="0" fillId="3" borderId="2" xfId="0" applyFill="1" applyBorder="1" applyAlignment="1">
      <alignment/>
    </xf>
    <xf numFmtId="0" fontId="0" fillId="2" borderId="9" xfId="0" applyFill="1" applyBorder="1" applyAlignment="1">
      <alignment/>
    </xf>
    <xf numFmtId="165" fontId="0" fillId="0" borderId="7" xfId="15" applyNumberFormat="1" applyBorder="1" applyAlignment="1">
      <alignment/>
    </xf>
    <xf numFmtId="165" fontId="0" fillId="2" borderId="7" xfId="15" applyNumberFormat="1" applyFill="1" applyBorder="1" applyAlignment="1">
      <alignment/>
    </xf>
    <xf numFmtId="165" fontId="0" fillId="2" borderId="8" xfId="15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7" xfId="0" applyNumberFormat="1" applyFill="1" applyBorder="1" applyAlignment="1">
      <alignment/>
    </xf>
    <xf numFmtId="165" fontId="0" fillId="2" borderId="0" xfId="15" applyNumberFormat="1" applyFont="1" applyFill="1" applyBorder="1" applyAlignment="1">
      <alignment/>
    </xf>
    <xf numFmtId="165" fontId="0" fillId="0" borderId="8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2" borderId="7" xfId="0" applyFill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2" xfId="17" applyNumberForma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4" borderId="5" xfId="0" applyFill="1" applyBorder="1" applyAlignment="1">
      <alignment/>
    </xf>
    <xf numFmtId="0" fontId="4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4" fillId="5" borderId="4" xfId="0" applyFont="1" applyFill="1" applyBorder="1" applyAlignment="1">
      <alignment/>
    </xf>
    <xf numFmtId="0" fontId="4" fillId="5" borderId="5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9.00390625" defaultRowHeight="12"/>
  <cols>
    <col min="1" max="1" width="5.25390625" style="0" customWidth="1"/>
    <col min="2" max="2" width="2.875" style="2" customWidth="1"/>
    <col min="3" max="3" width="7.625" style="2" customWidth="1"/>
    <col min="4" max="4" width="3.875" style="2" customWidth="1"/>
    <col min="5" max="5" width="8.25390625" style="2" customWidth="1"/>
    <col min="6" max="6" width="4.875" style="2" customWidth="1"/>
    <col min="7" max="7" width="8.375" style="2" customWidth="1"/>
    <col min="8" max="8" width="2.875" style="0" customWidth="1"/>
    <col min="9" max="9" width="7.25390625" style="0" customWidth="1"/>
    <col min="10" max="10" width="3.875" style="0" customWidth="1"/>
    <col min="11" max="11" width="8.25390625" style="0" customWidth="1"/>
    <col min="12" max="12" width="5.00390625" style="0" customWidth="1"/>
    <col min="13" max="13" width="9.375" style="0" customWidth="1"/>
    <col min="14" max="14" width="2.875" style="0" customWidth="1"/>
    <col min="15" max="15" width="6.25390625" style="0" customWidth="1"/>
    <col min="16" max="16" width="3.75390625" style="0" customWidth="1"/>
    <col min="17" max="17" width="8.375" style="0" customWidth="1"/>
    <col min="18" max="18" width="5.00390625" style="0" customWidth="1"/>
    <col min="19" max="19" width="9.875" style="0" customWidth="1"/>
    <col min="20" max="16384" width="11.375" style="0" customWidth="1"/>
  </cols>
  <sheetData>
    <row r="1" spans="2:6" ht="15.75">
      <c r="B1" s="22" t="s">
        <v>33</v>
      </c>
      <c r="E1" s="23"/>
      <c r="F1" s="23"/>
    </row>
    <row r="2" spans="4:5" ht="15">
      <c r="D2" s="24" t="s">
        <v>8</v>
      </c>
      <c r="E2" s="23"/>
    </row>
    <row r="4" spans="1:19" ht="12">
      <c r="A4" s="33"/>
      <c r="B4" s="70"/>
      <c r="C4" s="71"/>
      <c r="D4" s="75"/>
      <c r="E4" s="72" t="s">
        <v>4</v>
      </c>
      <c r="F4" s="75"/>
      <c r="G4" s="71"/>
      <c r="H4" s="36"/>
      <c r="I4" s="37"/>
      <c r="J4" s="37"/>
      <c r="K4" s="38" t="s">
        <v>9</v>
      </c>
      <c r="L4" s="37"/>
      <c r="M4" s="37"/>
      <c r="N4" s="77"/>
      <c r="O4" s="78"/>
      <c r="P4" s="82"/>
      <c r="Q4" s="79" t="s">
        <v>32</v>
      </c>
      <c r="R4" s="82"/>
      <c r="S4" s="83"/>
    </row>
    <row r="5" spans="1:19" ht="12">
      <c r="A5" s="32"/>
      <c r="B5" s="73" t="s">
        <v>7</v>
      </c>
      <c r="C5" s="73" t="s">
        <v>5</v>
      </c>
      <c r="D5" s="74" t="s">
        <v>7</v>
      </c>
      <c r="E5" s="73" t="s">
        <v>6</v>
      </c>
      <c r="F5" s="74" t="s">
        <v>20</v>
      </c>
      <c r="G5" s="73" t="s">
        <v>13</v>
      </c>
      <c r="H5" s="25" t="s">
        <v>7</v>
      </c>
      <c r="I5" s="12" t="s">
        <v>5</v>
      </c>
      <c r="J5" s="25" t="s">
        <v>7</v>
      </c>
      <c r="K5" s="12" t="s">
        <v>6</v>
      </c>
      <c r="L5" s="25" t="s">
        <v>20</v>
      </c>
      <c r="M5" s="12" t="s">
        <v>19</v>
      </c>
      <c r="N5" s="80" t="s">
        <v>7</v>
      </c>
      <c r="O5" s="81" t="s">
        <v>5</v>
      </c>
      <c r="P5" s="80" t="s">
        <v>7</v>
      </c>
      <c r="Q5" s="81" t="s">
        <v>6</v>
      </c>
      <c r="R5" s="80" t="s">
        <v>20</v>
      </c>
      <c r="S5" s="84" t="s">
        <v>19</v>
      </c>
    </row>
    <row r="6" spans="1:19" ht="12">
      <c r="A6" s="1" t="s">
        <v>0</v>
      </c>
      <c r="B6" s="1">
        <v>1</v>
      </c>
      <c r="C6" s="4">
        <v>950</v>
      </c>
      <c r="D6" s="1">
        <v>21</v>
      </c>
      <c r="E6" s="4">
        <v>11942</v>
      </c>
      <c r="F6" s="7">
        <f>B6+D6</f>
        <v>22</v>
      </c>
      <c r="G6" s="55">
        <f>C6+E6</f>
        <v>12892</v>
      </c>
      <c r="H6" s="1">
        <v>4</v>
      </c>
      <c r="I6" s="4">
        <v>2655</v>
      </c>
      <c r="J6" s="1">
        <v>26</v>
      </c>
      <c r="K6" s="4">
        <v>22812</v>
      </c>
      <c r="L6" s="7">
        <f>H6+J6</f>
        <v>30</v>
      </c>
      <c r="M6" s="4">
        <f>I6+K6</f>
        <v>25467</v>
      </c>
      <c r="N6" s="1"/>
      <c r="O6" s="4"/>
      <c r="P6" s="1"/>
      <c r="Q6" s="4"/>
      <c r="R6" s="7">
        <f>N6+P6</f>
        <v>0</v>
      </c>
      <c r="S6" s="55">
        <f>O6+Q6</f>
        <v>0</v>
      </c>
    </row>
    <row r="7" spans="1:19" ht="12">
      <c r="A7" s="1" t="s">
        <v>21</v>
      </c>
      <c r="B7" s="1">
        <v>8</v>
      </c>
      <c r="C7" s="4">
        <v>4100</v>
      </c>
      <c r="D7" s="1">
        <v>14</v>
      </c>
      <c r="E7" s="4">
        <v>10169</v>
      </c>
      <c r="F7" s="7">
        <f aca="true" t="shared" si="0" ref="F7:F18">B7+D7</f>
        <v>22</v>
      </c>
      <c r="G7" s="55">
        <f aca="true" t="shared" si="1" ref="G7:G18">C7+E7</f>
        <v>14269</v>
      </c>
      <c r="H7" s="1">
        <v>8</v>
      </c>
      <c r="I7" s="4">
        <v>5616</v>
      </c>
      <c r="J7" s="1">
        <v>21</v>
      </c>
      <c r="K7" s="4">
        <v>19387</v>
      </c>
      <c r="L7" s="7">
        <f>H7+J7</f>
        <v>29</v>
      </c>
      <c r="M7" s="4">
        <f aca="true" t="shared" si="2" ref="M7:M17">I7+K7</f>
        <v>25003</v>
      </c>
      <c r="N7" s="1"/>
      <c r="O7" s="4"/>
      <c r="P7" s="1"/>
      <c r="Q7" s="4"/>
      <c r="R7" s="7">
        <f>N7+P7</f>
        <v>0</v>
      </c>
      <c r="S7" s="55">
        <f aca="true" t="shared" si="3" ref="S7:S17">O7+Q7</f>
        <v>0</v>
      </c>
    </row>
    <row r="8" spans="1:19" ht="12">
      <c r="A8" s="9" t="s">
        <v>22</v>
      </c>
      <c r="B8" s="9">
        <v>7</v>
      </c>
      <c r="C8" s="13">
        <v>4408</v>
      </c>
      <c r="D8" s="9">
        <v>25</v>
      </c>
      <c r="E8" s="13">
        <v>19998</v>
      </c>
      <c r="F8" s="14">
        <f t="shared" si="0"/>
        <v>32</v>
      </c>
      <c r="G8" s="56">
        <f t="shared" si="1"/>
        <v>24406</v>
      </c>
      <c r="H8" s="9">
        <v>10</v>
      </c>
      <c r="I8" s="13">
        <f>4861-80</f>
        <v>4781</v>
      </c>
      <c r="J8" s="9">
        <v>13</v>
      </c>
      <c r="K8" s="63">
        <f>12297-410</f>
        <v>11887</v>
      </c>
      <c r="L8" s="14">
        <f aca="true" t="shared" si="4" ref="L8:L17">H8+J8</f>
        <v>23</v>
      </c>
      <c r="M8" s="13">
        <f t="shared" si="2"/>
        <v>16668</v>
      </c>
      <c r="N8" s="9"/>
      <c r="O8" s="13"/>
      <c r="P8" s="9"/>
      <c r="Q8" s="63"/>
      <c r="R8" s="14">
        <f aca="true" t="shared" si="5" ref="R8:R17">N8+P8</f>
        <v>0</v>
      </c>
      <c r="S8" s="56">
        <f t="shared" si="3"/>
        <v>0</v>
      </c>
    </row>
    <row r="9" spans="1:19" ht="12">
      <c r="A9" s="1" t="s">
        <v>23</v>
      </c>
      <c r="B9" s="1">
        <v>5</v>
      </c>
      <c r="C9" s="4">
        <v>2761</v>
      </c>
      <c r="D9" s="1">
        <v>34</v>
      </c>
      <c r="E9" s="4">
        <v>21391</v>
      </c>
      <c r="F9" s="7">
        <f t="shared" si="0"/>
        <v>39</v>
      </c>
      <c r="G9" s="55">
        <f t="shared" si="1"/>
        <v>24152</v>
      </c>
      <c r="H9" s="1">
        <v>6</v>
      </c>
      <c r="I9" s="4">
        <v>3502</v>
      </c>
      <c r="J9" s="1">
        <f>37-1-1</f>
        <v>35</v>
      </c>
      <c r="K9" s="69">
        <f>26622-290-1100-306</f>
        <v>24926</v>
      </c>
      <c r="L9" s="7">
        <f t="shared" si="4"/>
        <v>41</v>
      </c>
      <c r="M9" s="4">
        <f t="shared" si="2"/>
        <v>28428</v>
      </c>
      <c r="N9" s="1"/>
      <c r="O9" s="4"/>
      <c r="P9" s="1"/>
      <c r="Q9" s="69"/>
      <c r="R9" s="7">
        <f t="shared" si="5"/>
        <v>0</v>
      </c>
      <c r="S9" s="55">
        <f t="shared" si="3"/>
        <v>0</v>
      </c>
    </row>
    <row r="10" spans="1:19" ht="12">
      <c r="A10" s="1" t="s">
        <v>24</v>
      </c>
      <c r="B10" s="1">
        <v>6</v>
      </c>
      <c r="C10" s="4">
        <v>2646</v>
      </c>
      <c r="D10" s="1">
        <v>10</v>
      </c>
      <c r="E10" s="4">
        <v>5928</v>
      </c>
      <c r="F10" s="7">
        <f t="shared" si="0"/>
        <v>16</v>
      </c>
      <c r="G10" s="55">
        <f t="shared" si="1"/>
        <v>8574</v>
      </c>
      <c r="H10" s="1">
        <v>4</v>
      </c>
      <c r="I10" s="4">
        <v>3255</v>
      </c>
      <c r="J10" s="1">
        <v>8</v>
      </c>
      <c r="K10" s="4">
        <v>6690</v>
      </c>
      <c r="L10" s="7">
        <f t="shared" si="4"/>
        <v>12</v>
      </c>
      <c r="M10" s="4">
        <f t="shared" si="2"/>
        <v>9945</v>
      </c>
      <c r="N10" s="1"/>
      <c r="O10" s="4"/>
      <c r="P10" s="1"/>
      <c r="Q10" s="4"/>
      <c r="R10" s="7">
        <f t="shared" si="5"/>
        <v>0</v>
      </c>
      <c r="S10" s="55">
        <f t="shared" si="3"/>
        <v>0</v>
      </c>
    </row>
    <row r="11" spans="1:19" ht="12">
      <c r="A11" s="9" t="s">
        <v>25</v>
      </c>
      <c r="B11" s="9">
        <v>4</v>
      </c>
      <c r="C11" s="13">
        <v>1831</v>
      </c>
      <c r="D11" s="9">
        <v>8</v>
      </c>
      <c r="E11" s="13">
        <v>5895</v>
      </c>
      <c r="F11" s="14">
        <f t="shared" si="0"/>
        <v>12</v>
      </c>
      <c r="G11" s="56">
        <f t="shared" si="1"/>
        <v>7726</v>
      </c>
      <c r="H11" s="9">
        <v>4</v>
      </c>
      <c r="I11" s="13">
        <v>1455</v>
      </c>
      <c r="J11" s="9">
        <v>8</v>
      </c>
      <c r="K11" s="13">
        <v>5899</v>
      </c>
      <c r="L11" s="14">
        <f t="shared" si="4"/>
        <v>12</v>
      </c>
      <c r="M11" s="13">
        <f t="shared" si="2"/>
        <v>7354</v>
      </c>
      <c r="N11" s="9"/>
      <c r="O11" s="13"/>
      <c r="P11" s="9"/>
      <c r="Q11" s="13"/>
      <c r="R11" s="14">
        <f t="shared" si="5"/>
        <v>0</v>
      </c>
      <c r="S11" s="56">
        <f t="shared" si="3"/>
        <v>0</v>
      </c>
    </row>
    <row r="12" spans="1:19" ht="12">
      <c r="A12" s="1" t="s">
        <v>26</v>
      </c>
      <c r="B12" s="1">
        <v>1</v>
      </c>
      <c r="C12" s="4">
        <v>330</v>
      </c>
      <c r="D12" s="1">
        <v>13</v>
      </c>
      <c r="E12" s="4">
        <v>6664</v>
      </c>
      <c r="F12" s="7">
        <f t="shared" si="0"/>
        <v>14</v>
      </c>
      <c r="G12" s="55">
        <f t="shared" si="1"/>
        <v>6994</v>
      </c>
      <c r="H12" s="1">
        <v>17</v>
      </c>
      <c r="I12" s="4">
        <v>7405</v>
      </c>
      <c r="J12" s="1">
        <f>13-1</f>
        <v>12</v>
      </c>
      <c r="K12" s="4">
        <f>10732-1100</f>
        <v>9632</v>
      </c>
      <c r="L12" s="7">
        <f t="shared" si="4"/>
        <v>29</v>
      </c>
      <c r="M12" s="4">
        <f t="shared" si="2"/>
        <v>17037</v>
      </c>
      <c r="N12" s="1"/>
      <c r="O12" s="4"/>
      <c r="P12" s="1"/>
      <c r="Q12" s="4"/>
      <c r="R12" s="7">
        <f t="shared" si="5"/>
        <v>0</v>
      </c>
      <c r="S12" s="55">
        <f t="shared" si="3"/>
        <v>0</v>
      </c>
    </row>
    <row r="13" spans="1:19" ht="12">
      <c r="A13" s="1" t="s">
        <v>27</v>
      </c>
      <c r="B13" s="1">
        <v>6</v>
      </c>
      <c r="C13" s="4">
        <v>2578</v>
      </c>
      <c r="D13" s="1">
        <v>26</v>
      </c>
      <c r="E13" s="4">
        <v>19373</v>
      </c>
      <c r="F13" s="7">
        <f t="shared" si="0"/>
        <v>32</v>
      </c>
      <c r="G13" s="55">
        <f t="shared" si="1"/>
        <v>21951</v>
      </c>
      <c r="H13" s="1">
        <v>13</v>
      </c>
      <c r="I13" s="4">
        <v>6977</v>
      </c>
      <c r="J13" s="1">
        <v>24</v>
      </c>
      <c r="K13" s="4">
        <v>15196</v>
      </c>
      <c r="L13" s="7">
        <f t="shared" si="4"/>
        <v>37</v>
      </c>
      <c r="M13" s="4">
        <f t="shared" si="2"/>
        <v>22173</v>
      </c>
      <c r="N13" s="1"/>
      <c r="O13" s="4"/>
      <c r="P13" s="1"/>
      <c r="Q13" s="4"/>
      <c r="R13" s="7">
        <f t="shared" si="5"/>
        <v>0</v>
      </c>
      <c r="S13" s="55">
        <f t="shared" si="3"/>
        <v>0</v>
      </c>
    </row>
    <row r="14" spans="1:19" ht="12">
      <c r="A14" s="9" t="s">
        <v>28</v>
      </c>
      <c r="B14" s="9">
        <v>2</v>
      </c>
      <c r="C14" s="13">
        <v>730</v>
      </c>
      <c r="D14" s="9">
        <v>24</v>
      </c>
      <c r="E14" s="13">
        <v>14351</v>
      </c>
      <c r="F14" s="14">
        <f t="shared" si="0"/>
        <v>26</v>
      </c>
      <c r="G14" s="56">
        <f t="shared" si="1"/>
        <v>15081</v>
      </c>
      <c r="H14" s="9">
        <v>7</v>
      </c>
      <c r="I14" s="13">
        <v>3432</v>
      </c>
      <c r="J14" s="9">
        <f>32-1-1</f>
        <v>30</v>
      </c>
      <c r="K14" s="13">
        <f>25314-1091-994</f>
        <v>23229</v>
      </c>
      <c r="L14" s="14">
        <f t="shared" si="4"/>
        <v>37</v>
      </c>
      <c r="M14" s="13">
        <f t="shared" si="2"/>
        <v>26661</v>
      </c>
      <c r="N14" s="9"/>
      <c r="O14" s="13"/>
      <c r="P14" s="9"/>
      <c r="Q14" s="13"/>
      <c r="R14" s="14">
        <f t="shared" si="5"/>
        <v>0</v>
      </c>
      <c r="S14" s="56">
        <f t="shared" si="3"/>
        <v>0</v>
      </c>
    </row>
    <row r="15" spans="1:19" ht="12">
      <c r="A15" s="1" t="s">
        <v>1</v>
      </c>
      <c r="B15" s="1">
        <v>2</v>
      </c>
      <c r="C15" s="4">
        <v>1201</v>
      </c>
      <c r="D15" s="1">
        <v>29</v>
      </c>
      <c r="E15" s="4">
        <v>23133</v>
      </c>
      <c r="F15" s="7">
        <f t="shared" si="0"/>
        <v>31</v>
      </c>
      <c r="G15" s="55">
        <f t="shared" si="1"/>
        <v>24334</v>
      </c>
      <c r="H15" s="1">
        <v>6</v>
      </c>
      <c r="I15" s="4">
        <v>2200</v>
      </c>
      <c r="J15" s="1">
        <v>26</v>
      </c>
      <c r="K15" s="4">
        <v>15342</v>
      </c>
      <c r="L15" s="7">
        <f t="shared" si="4"/>
        <v>32</v>
      </c>
      <c r="M15" s="4">
        <f t="shared" si="2"/>
        <v>17542</v>
      </c>
      <c r="N15" s="1"/>
      <c r="O15" s="4"/>
      <c r="P15" s="1"/>
      <c r="Q15" s="4"/>
      <c r="R15" s="7">
        <f t="shared" si="5"/>
        <v>0</v>
      </c>
      <c r="S15" s="55">
        <f t="shared" si="3"/>
        <v>0</v>
      </c>
    </row>
    <row r="16" spans="1:19" ht="12">
      <c r="A16" s="1" t="s">
        <v>2</v>
      </c>
      <c r="B16" s="1">
        <v>5</v>
      </c>
      <c r="C16" s="4">
        <v>3558</v>
      </c>
      <c r="D16" s="1">
        <v>23</v>
      </c>
      <c r="E16" s="4">
        <v>19791</v>
      </c>
      <c r="F16" s="7">
        <f t="shared" si="0"/>
        <v>28</v>
      </c>
      <c r="G16" s="55">
        <f t="shared" si="1"/>
        <v>23349</v>
      </c>
      <c r="H16" s="1"/>
      <c r="I16" s="4"/>
      <c r="J16" s="1"/>
      <c r="K16" s="4"/>
      <c r="L16" s="7">
        <f t="shared" si="4"/>
        <v>0</v>
      </c>
      <c r="M16" s="4">
        <f t="shared" si="2"/>
        <v>0</v>
      </c>
      <c r="N16" s="1"/>
      <c r="O16" s="4"/>
      <c r="P16" s="1"/>
      <c r="Q16" s="4"/>
      <c r="R16" s="7">
        <f t="shared" si="5"/>
        <v>0</v>
      </c>
      <c r="S16" s="55">
        <f t="shared" si="3"/>
        <v>0</v>
      </c>
    </row>
    <row r="17" spans="1:19" ht="12">
      <c r="A17" s="9" t="s">
        <v>3</v>
      </c>
      <c r="B17" s="15">
        <v>1</v>
      </c>
      <c r="C17" s="16">
        <v>270</v>
      </c>
      <c r="D17" s="15">
        <v>2</v>
      </c>
      <c r="E17" s="16">
        <v>1177</v>
      </c>
      <c r="F17" s="17">
        <f t="shared" si="0"/>
        <v>3</v>
      </c>
      <c r="G17" s="57">
        <f t="shared" si="1"/>
        <v>1447</v>
      </c>
      <c r="H17" s="15"/>
      <c r="I17" s="16"/>
      <c r="J17" s="15"/>
      <c r="K17" s="16"/>
      <c r="L17" s="17">
        <f t="shared" si="4"/>
        <v>0</v>
      </c>
      <c r="M17" s="16">
        <f t="shared" si="2"/>
        <v>0</v>
      </c>
      <c r="N17" s="15"/>
      <c r="O17" s="16"/>
      <c r="P17" s="15"/>
      <c r="Q17" s="16"/>
      <c r="R17" s="17">
        <f t="shared" si="5"/>
        <v>0</v>
      </c>
      <c r="S17" s="57">
        <f t="shared" si="3"/>
        <v>0</v>
      </c>
    </row>
    <row r="18" spans="1:19" ht="12">
      <c r="A18" s="49" t="s">
        <v>30</v>
      </c>
      <c r="B18" s="32">
        <f>SUM(B6:B17)</f>
        <v>48</v>
      </c>
      <c r="C18" s="50">
        <f>SUM(C6:C17)</f>
        <v>25363</v>
      </c>
      <c r="D18" s="32">
        <f>SUM(D6:D17)</f>
        <v>229</v>
      </c>
      <c r="E18" s="50">
        <f>SUM(E6:E17)</f>
        <v>159812</v>
      </c>
      <c r="F18" s="67">
        <f t="shared" si="0"/>
        <v>277</v>
      </c>
      <c r="G18" s="52">
        <f t="shared" si="1"/>
        <v>185175</v>
      </c>
      <c r="H18" s="32">
        <f aca="true" t="shared" si="6" ref="H18:M18">SUM(H6:H17)</f>
        <v>79</v>
      </c>
      <c r="I18" s="50">
        <f t="shared" si="6"/>
        <v>41278</v>
      </c>
      <c r="J18" s="32">
        <f t="shared" si="6"/>
        <v>203</v>
      </c>
      <c r="K18" s="50">
        <f t="shared" si="6"/>
        <v>155000</v>
      </c>
      <c r="L18" s="68">
        <f t="shared" si="6"/>
        <v>282</v>
      </c>
      <c r="M18" s="50">
        <f t="shared" si="6"/>
        <v>196278</v>
      </c>
      <c r="N18" s="32">
        <f aca="true" t="shared" si="7" ref="N18:S18">SUM(N6:N17)</f>
        <v>0</v>
      </c>
      <c r="O18" s="50">
        <f t="shared" si="7"/>
        <v>0</v>
      </c>
      <c r="P18" s="32">
        <f t="shared" si="7"/>
        <v>0</v>
      </c>
      <c r="Q18" s="50">
        <f t="shared" si="7"/>
        <v>0</v>
      </c>
      <c r="R18" s="68">
        <f t="shared" si="7"/>
        <v>0</v>
      </c>
      <c r="S18" s="52">
        <f t="shared" si="7"/>
        <v>0</v>
      </c>
    </row>
    <row r="19" spans="1:19" ht="12">
      <c r="A19" s="1"/>
      <c r="H19" s="2"/>
      <c r="I19" s="5"/>
      <c r="J19" s="2"/>
      <c r="K19" s="5"/>
      <c r="L19" s="2"/>
      <c r="M19" s="2"/>
      <c r="N19" s="2"/>
      <c r="O19" s="2"/>
      <c r="P19" s="2"/>
      <c r="S19" s="41"/>
    </row>
    <row r="20" spans="1:19" ht="12">
      <c r="A20" s="1"/>
      <c r="B20" s="28" t="s">
        <v>14</v>
      </c>
      <c r="C20" s="11"/>
      <c r="D20" s="29"/>
      <c r="E20" s="30"/>
      <c r="G20" s="27"/>
      <c r="H20" s="29"/>
      <c r="I20" s="38" t="s">
        <v>12</v>
      </c>
      <c r="J20" s="34"/>
      <c r="K20" s="48"/>
      <c r="L20" s="35"/>
      <c r="M20" s="30"/>
      <c r="N20" s="2"/>
      <c r="O20" s="2"/>
      <c r="S20" s="41"/>
    </row>
    <row r="21" spans="1:19" ht="12">
      <c r="A21" s="1"/>
      <c r="B21" s="9"/>
      <c r="C21" s="76" t="s">
        <v>4</v>
      </c>
      <c r="D21" s="6"/>
      <c r="E21" s="66"/>
      <c r="G21" s="53"/>
      <c r="H21" s="12" t="s">
        <v>7</v>
      </c>
      <c r="I21" s="42" t="s">
        <v>10</v>
      </c>
      <c r="J21" s="25" t="s">
        <v>7</v>
      </c>
      <c r="K21" s="42" t="s">
        <v>11</v>
      </c>
      <c r="L21" s="25" t="s">
        <v>20</v>
      </c>
      <c r="M21" s="39" t="s">
        <v>15</v>
      </c>
      <c r="N21" s="2"/>
      <c r="O21" s="2"/>
      <c r="S21" s="41"/>
    </row>
    <row r="22" spans="1:19" ht="12">
      <c r="A22" s="1"/>
      <c r="B22" s="1"/>
      <c r="C22" s="26" t="s">
        <v>18</v>
      </c>
      <c r="D22" s="10"/>
      <c r="E22" s="31">
        <v>163000</v>
      </c>
      <c r="G22" s="1" t="s">
        <v>0</v>
      </c>
      <c r="H22" s="1">
        <f aca="true" t="shared" si="8" ref="H22:K23">H6-B6</f>
        <v>3</v>
      </c>
      <c r="I22" s="5">
        <f t="shared" si="8"/>
        <v>1705</v>
      </c>
      <c r="J22" s="1">
        <f t="shared" si="8"/>
        <v>5</v>
      </c>
      <c r="K22" s="5">
        <f t="shared" si="8"/>
        <v>10870</v>
      </c>
      <c r="L22" s="8">
        <f>H22+J22</f>
        <v>8</v>
      </c>
      <c r="M22" s="40">
        <f>I22+K22</f>
        <v>12575</v>
      </c>
      <c r="N22" s="2"/>
      <c r="O22" s="2"/>
      <c r="S22" s="41"/>
    </row>
    <row r="23" spans="1:19" ht="12">
      <c r="A23" s="1"/>
      <c r="B23" s="1"/>
      <c r="C23" s="26" t="s">
        <v>31</v>
      </c>
      <c r="D23" s="10"/>
      <c r="E23" s="31">
        <v>185175</v>
      </c>
      <c r="G23" s="1" t="s">
        <v>21</v>
      </c>
      <c r="H23" s="1">
        <f t="shared" si="8"/>
        <v>0</v>
      </c>
      <c r="I23" s="5">
        <f t="shared" si="8"/>
        <v>1516</v>
      </c>
      <c r="J23" s="1">
        <f t="shared" si="8"/>
        <v>7</v>
      </c>
      <c r="K23" s="5">
        <f t="shared" si="8"/>
        <v>9218</v>
      </c>
      <c r="L23" s="8">
        <f>H23+J23</f>
        <v>7</v>
      </c>
      <c r="M23" s="40">
        <f>I23+K23</f>
        <v>10734</v>
      </c>
      <c r="N23" s="2"/>
      <c r="O23" s="2"/>
      <c r="S23" s="41"/>
    </row>
    <row r="24" spans="1:19" ht="12">
      <c r="A24" s="1"/>
      <c r="B24" s="1"/>
      <c r="C24" s="26"/>
      <c r="D24" s="10"/>
      <c r="E24" s="31"/>
      <c r="G24" s="9" t="s">
        <v>22</v>
      </c>
      <c r="H24" s="9">
        <f aca="true" t="shared" si="9" ref="H24:K25">H8-B8</f>
        <v>3</v>
      </c>
      <c r="I24" s="58">
        <f t="shared" si="9"/>
        <v>373</v>
      </c>
      <c r="J24" s="9">
        <f t="shared" si="9"/>
        <v>-12</v>
      </c>
      <c r="K24" s="58">
        <f t="shared" si="9"/>
        <v>-8111</v>
      </c>
      <c r="L24" s="18">
        <f aca="true" t="shared" si="10" ref="L24:M26">H24+J24</f>
        <v>-9</v>
      </c>
      <c r="M24" s="46">
        <f t="shared" si="10"/>
        <v>-7738</v>
      </c>
      <c r="N24" s="2"/>
      <c r="O24" s="2"/>
      <c r="S24" s="41"/>
    </row>
    <row r="25" spans="1:19" ht="12">
      <c r="A25" s="1"/>
      <c r="B25" s="9"/>
      <c r="C25" s="76" t="s">
        <v>9</v>
      </c>
      <c r="D25" s="6"/>
      <c r="E25" s="66"/>
      <c r="G25" s="1" t="s">
        <v>23</v>
      </c>
      <c r="H25" s="59">
        <f t="shared" si="9"/>
        <v>1</v>
      </c>
      <c r="I25" s="60">
        <f t="shared" si="9"/>
        <v>741</v>
      </c>
      <c r="J25" s="59">
        <f t="shared" si="9"/>
        <v>1</v>
      </c>
      <c r="K25" s="60">
        <f t="shared" si="9"/>
        <v>3535</v>
      </c>
      <c r="L25" s="61">
        <f t="shared" si="10"/>
        <v>2</v>
      </c>
      <c r="M25" s="62">
        <f t="shared" si="10"/>
        <v>4276</v>
      </c>
      <c r="N25" s="2"/>
      <c r="O25" s="5"/>
      <c r="S25" s="41"/>
    </row>
    <row r="26" spans="1:19" ht="12">
      <c r="A26" s="1"/>
      <c r="B26" s="1"/>
      <c r="C26" s="26" t="s">
        <v>18</v>
      </c>
      <c r="D26" s="10"/>
      <c r="E26" s="31">
        <v>280000</v>
      </c>
      <c r="G26" s="1" t="s">
        <v>24</v>
      </c>
      <c r="H26" s="59">
        <f aca="true" t="shared" si="11" ref="H26:K27">H10-B10</f>
        <v>-2</v>
      </c>
      <c r="I26" s="60">
        <f t="shared" si="11"/>
        <v>609</v>
      </c>
      <c r="J26" s="59">
        <f t="shared" si="11"/>
        <v>-2</v>
      </c>
      <c r="K26" s="60">
        <f t="shared" si="11"/>
        <v>762</v>
      </c>
      <c r="L26" s="61">
        <f t="shared" si="10"/>
        <v>-4</v>
      </c>
      <c r="M26" s="62">
        <f t="shared" si="10"/>
        <v>1371</v>
      </c>
      <c r="N26" s="2"/>
      <c r="O26" s="2"/>
      <c r="S26" s="41"/>
    </row>
    <row r="27" spans="1:19" ht="12">
      <c r="A27" s="1"/>
      <c r="B27" s="1"/>
      <c r="C27" s="26" t="s">
        <v>16</v>
      </c>
      <c r="D27" s="10"/>
      <c r="E27" s="64">
        <f>M18</f>
        <v>196278</v>
      </c>
      <c r="G27" s="9" t="s">
        <v>25</v>
      </c>
      <c r="H27" s="9">
        <f t="shared" si="11"/>
        <v>0</v>
      </c>
      <c r="I27" s="58">
        <f t="shared" si="11"/>
        <v>-376</v>
      </c>
      <c r="J27" s="9">
        <f t="shared" si="11"/>
        <v>0</v>
      </c>
      <c r="K27" s="58">
        <f t="shared" si="11"/>
        <v>4</v>
      </c>
      <c r="L27" s="18">
        <f aca="true" t="shared" si="12" ref="L27:M29">H27+J27</f>
        <v>0</v>
      </c>
      <c r="M27" s="46">
        <f t="shared" si="12"/>
        <v>-372</v>
      </c>
      <c r="N27" s="2"/>
      <c r="O27" s="2"/>
      <c r="S27" s="41"/>
    </row>
    <row r="28" spans="1:19" ht="12">
      <c r="A28" s="1"/>
      <c r="B28" s="1"/>
      <c r="C28" s="65" t="s">
        <v>17</v>
      </c>
      <c r="E28" s="40">
        <f>E26-E27</f>
        <v>83722</v>
      </c>
      <c r="G28" s="1" t="s">
        <v>26</v>
      </c>
      <c r="H28" s="59">
        <f aca="true" t="shared" si="13" ref="H28:K29">H12-B12</f>
        <v>16</v>
      </c>
      <c r="I28" s="60">
        <f t="shared" si="13"/>
        <v>7075</v>
      </c>
      <c r="J28" s="59">
        <f t="shared" si="13"/>
        <v>-1</v>
      </c>
      <c r="K28" s="60">
        <f t="shared" si="13"/>
        <v>2968</v>
      </c>
      <c r="L28" s="61">
        <f t="shared" si="12"/>
        <v>15</v>
      </c>
      <c r="M28" s="62">
        <f t="shared" si="12"/>
        <v>10043</v>
      </c>
      <c r="N28" s="2"/>
      <c r="O28" s="2"/>
      <c r="S28" s="41"/>
    </row>
    <row r="29" spans="1:19" ht="12">
      <c r="A29" s="1"/>
      <c r="B29" s="1"/>
      <c r="E29" s="41"/>
      <c r="G29" s="1" t="s">
        <v>27</v>
      </c>
      <c r="H29" s="59">
        <f t="shared" si="13"/>
        <v>7</v>
      </c>
      <c r="I29" s="60">
        <f t="shared" si="13"/>
        <v>4399</v>
      </c>
      <c r="J29" s="59">
        <f t="shared" si="13"/>
        <v>-2</v>
      </c>
      <c r="K29" s="60">
        <f t="shared" si="13"/>
        <v>-4177</v>
      </c>
      <c r="L29" s="61">
        <f t="shared" si="12"/>
        <v>5</v>
      </c>
      <c r="M29" s="62">
        <f t="shared" si="12"/>
        <v>222</v>
      </c>
      <c r="N29" s="2"/>
      <c r="O29" s="2"/>
      <c r="S29" s="41"/>
    </row>
    <row r="30" spans="1:19" ht="12">
      <c r="A30" s="1"/>
      <c r="B30" s="1"/>
      <c r="E30" s="41"/>
      <c r="G30" s="9" t="s">
        <v>28</v>
      </c>
      <c r="H30" s="9">
        <f aca="true" t="shared" si="14" ref="H30:K31">H14-B14</f>
        <v>5</v>
      </c>
      <c r="I30" s="58">
        <f t="shared" si="14"/>
        <v>2702</v>
      </c>
      <c r="J30" s="9">
        <f t="shared" si="14"/>
        <v>6</v>
      </c>
      <c r="K30" s="58">
        <f t="shared" si="14"/>
        <v>8878</v>
      </c>
      <c r="L30" s="18">
        <f aca="true" t="shared" si="15" ref="L30:M33">H30+J30</f>
        <v>11</v>
      </c>
      <c r="M30" s="46">
        <f t="shared" si="15"/>
        <v>11580</v>
      </c>
      <c r="N30" s="2"/>
      <c r="O30" s="2"/>
      <c r="S30" s="41"/>
    </row>
    <row r="31" spans="1:19" ht="12">
      <c r="A31" s="1"/>
      <c r="B31" s="1"/>
      <c r="E31" s="41"/>
      <c r="G31" s="1" t="s">
        <v>1</v>
      </c>
      <c r="H31" s="59">
        <f t="shared" si="14"/>
        <v>4</v>
      </c>
      <c r="I31" s="60">
        <f t="shared" si="14"/>
        <v>999</v>
      </c>
      <c r="J31" s="59">
        <f t="shared" si="14"/>
        <v>-3</v>
      </c>
      <c r="K31" s="60">
        <f t="shared" si="14"/>
        <v>-7791</v>
      </c>
      <c r="L31" s="61">
        <f>H31+J31</f>
        <v>1</v>
      </c>
      <c r="M31" s="62">
        <f>I31+K31</f>
        <v>-6792</v>
      </c>
      <c r="N31" s="2"/>
      <c r="O31" s="2"/>
      <c r="S31" s="41"/>
    </row>
    <row r="32" spans="1:19" ht="12">
      <c r="A32" s="1"/>
      <c r="B32" s="1"/>
      <c r="E32" s="41"/>
      <c r="G32" s="1" t="s">
        <v>2</v>
      </c>
      <c r="H32" s="1"/>
      <c r="I32" s="2"/>
      <c r="J32" s="1"/>
      <c r="K32" s="3"/>
      <c r="L32" s="8">
        <f t="shared" si="15"/>
        <v>0</v>
      </c>
      <c r="M32" s="40">
        <f t="shared" si="15"/>
        <v>0</v>
      </c>
      <c r="N32" s="2"/>
      <c r="O32" s="2"/>
      <c r="S32" s="41"/>
    </row>
    <row r="33" spans="1:19" ht="12">
      <c r="A33" s="1"/>
      <c r="B33" s="1"/>
      <c r="E33" s="41"/>
      <c r="G33" s="54" t="s">
        <v>3</v>
      </c>
      <c r="H33" s="15"/>
      <c r="I33" s="19"/>
      <c r="J33" s="15"/>
      <c r="K33" s="20"/>
      <c r="L33" s="21">
        <f t="shared" si="15"/>
        <v>0</v>
      </c>
      <c r="M33" s="47">
        <f t="shared" si="15"/>
        <v>0</v>
      </c>
      <c r="N33" s="2"/>
      <c r="O33" s="2"/>
      <c r="S33" s="41"/>
    </row>
    <row r="34" spans="1:19" ht="12">
      <c r="A34" s="1"/>
      <c r="B34" s="32"/>
      <c r="C34" s="43"/>
      <c r="D34" s="43"/>
      <c r="E34" s="45"/>
      <c r="G34" s="49" t="s">
        <v>29</v>
      </c>
      <c r="H34" s="32">
        <f aca="true" t="shared" si="16" ref="H34:M34">SUM(H22:H33)</f>
        <v>37</v>
      </c>
      <c r="I34" s="50">
        <f t="shared" si="16"/>
        <v>19743</v>
      </c>
      <c r="J34" s="32">
        <f t="shared" si="16"/>
        <v>-1</v>
      </c>
      <c r="K34" s="50">
        <f t="shared" si="16"/>
        <v>16156</v>
      </c>
      <c r="L34" s="51">
        <f t="shared" si="16"/>
        <v>36</v>
      </c>
      <c r="M34" s="52">
        <f t="shared" si="16"/>
        <v>35899</v>
      </c>
      <c r="N34" s="2"/>
      <c r="O34" s="2"/>
      <c r="S34" s="41"/>
    </row>
    <row r="35" spans="1:19" ht="12">
      <c r="A35" s="32"/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3"/>
      <c r="M35" s="43"/>
      <c r="N35" s="43"/>
      <c r="O35" s="43"/>
      <c r="P35" s="43"/>
      <c r="Q35" s="43"/>
      <c r="R35" s="43"/>
      <c r="S35" s="45"/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7" sqref="D27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Scottsdale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Walters</dc:creator>
  <cp:keywords/>
  <dc:description/>
  <cp:lastModifiedBy>scc</cp:lastModifiedBy>
  <cp:lastPrinted>2000-02-24T18:02:45Z</cp:lastPrinted>
  <dcterms:created xsi:type="dcterms:W3CDTF">1999-07-14T14:57:14Z</dcterms:created>
  <dcterms:modified xsi:type="dcterms:W3CDTF">2000-04-24T23:09:00Z</dcterms:modified>
  <cp:category/>
  <cp:version/>
  <cp:contentType/>
  <cp:contentStatus/>
</cp:coreProperties>
</file>